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ocuments\"/>
    </mc:Choice>
  </mc:AlternateContent>
  <bookViews>
    <workbookView xWindow="-105" yWindow="810" windowWidth="23250" windowHeight="12255" activeTab="1"/>
  </bookViews>
  <sheets>
    <sheet name="Directions" sheetId="2" r:id="rId1"/>
    <sheet name="Prospective Budgeting" sheetId="1" r:id="rId2"/>
  </sheets>
  <definedNames>
    <definedName name="Apr">DaysAndWeeks+DATE(CalendarYear,4,1)-WEEKDAY(DATE(CalendarYear,4,1),WeekdayOption)+1</definedName>
    <definedName name="AprSun1">DATEVALUE("4/1/"&amp;'Prospective Budgeting'!$B$1)-WEEKDAY(DATEVALUE("4/1/"&amp;'Prospective Budgeting'!$B$1))+1</definedName>
    <definedName name="Aug">DaysAndWeeks+DATE(CalendarYear,8,1)-WEEKDAY(DATE(CalendarYear,8,1),WeekdayOption)+1</definedName>
    <definedName name="AugSun1">DATEVALUE("8/1/"&amp;'Prospective Budgeting'!$B$1)-WEEKDAY(DATEVALUE("8/1/"&amp;'Prospective Budgeting'!$B$1))+1</definedName>
    <definedName name="CalendarYear">'Prospective Budgeting'!$B$2</definedName>
    <definedName name="DayHeaders">LEFT(TEXT('Prospective Budgeting'!$B$7:$H$7,"ddd"),2)</definedName>
    <definedName name="DaysAndWeeks">{0,1,2,3,4,5,6} + {0;1;2;3;4;5}*7</definedName>
    <definedName name="Dec">DaysAndWeeks+DATE(CalendarYear,12,1)-WEEKDAY(DATE(CalendarYear,12,1),WeekdayOption)+1</definedName>
    <definedName name="DecSun1">DATEVALUE("12/1/"&amp;'Prospective Budgeting'!$B$1)-WEEKDAY(DATEVALUE("12/1/"&amp;'Prospective Budgeting'!$B$1))+1</definedName>
    <definedName name="Feb">DaysAndWeeks+DATE(CalendarYear,2,1)-WEEKDAY(DATE(CalendarYear,2,1),WeekdayOption)+1</definedName>
    <definedName name="FebSun1">DATEVALUE("2/1/"&amp;'Prospective Budgeting'!$B$1)-WEEKDAY(DATEVALUE("2/1/"&amp;'Prospective Budgeting'!$B$1))+1</definedName>
    <definedName name="Jan">DaysAndWeeks+DATE(CalendarYear,1,1)-WEEKDAY(DATE(CalendarYear,1,1),WeekdayOption)+1</definedName>
    <definedName name="JanSun1">DATEVALUE("1/1/"&amp;'Prospective Budgeting'!$B$1)-WEEKDAY(DATEVALUE("1/1/"&amp;'Prospective Budgeting'!$B$1))+1</definedName>
    <definedName name="Jul">DaysAndWeeks+DATE(CalendarYear,7,1)-WEEKDAY(DATE(CalendarYear,7,1),WeekdayOption)+1</definedName>
    <definedName name="JulSun1">DATEVALUE("7/1/"&amp;'Prospective Budgeting'!$B$1)-WEEKDAY(DATEVALUE("7/1/"&amp;'Prospective Budgeting'!$B$1))+1</definedName>
    <definedName name="Jun">DaysAndWeeks+DATE(CalendarYear,6,1)-WEEKDAY(DATE(CalendarYear,6,1),WeekdayOption)+1</definedName>
    <definedName name="JunSun1">DATEVALUE("6/1/"&amp;'Prospective Budgeting'!$B$1)-WEEKDAY(DATEVALUE("6/1/"&amp;'Prospective Budgeting'!$B$1))+1</definedName>
    <definedName name="Mar">DaysAndWeeks+DATE(CalendarYear,3,1)-WEEKDAY(DATE(CalendarYear,3,1),WeekdayOption)+1</definedName>
    <definedName name="MarSun1">DATEVALUE("3/1/"&amp;'Prospective Budgeting'!$B$1)-WEEKDAY(DATEVALUE("3/1/"&amp;'Prospective Budgeting'!$B$1))+1</definedName>
    <definedName name="May">DaysAndWeeks+DATE(CalendarYear,5,1)-WEEKDAY(DATE(CalendarYear,5,1),WeekdayOption)+1</definedName>
    <definedName name="MaySun1">DATEVALUE("5/1/"&amp;'Prospective Budgeting'!$B$1)-WEEKDAY(DATEVALUE("5/1/"&amp;'Prospective Budgeting'!$B$1))+1</definedName>
    <definedName name="MonthHeaders">UPPER(TEXT('Prospective Budgeting'!D5,"mmmm"))</definedName>
    <definedName name="Nov">DaysAndWeeks+DATE(CalendarYear,11,1)-WEEKDAY(DATE(CalendarYear,11,1),WeekdayOption)+1</definedName>
    <definedName name="NovSun1">DATEVALUE("11/1/"&amp;'Prospective Budgeting'!$B$1)-WEEKDAY(DATEVALUE("11/1/"&amp;'Prospective Budgeting'!$B$1))+1</definedName>
    <definedName name="Oct">DaysAndWeeks+DATE(CalendarYear,10,1)-WEEKDAY(DATE(CalendarYear,10,1),WeekdayOption)+1</definedName>
    <definedName name="OctSun1">DATEVALUE("10/1/"&amp;'Prospective Budgeting'!$B$1)-WEEKDAY(DATEVALUE("10/1/"&amp;'Prospective Budgeting'!$B$1))+1</definedName>
    <definedName name="_xlnm.Print_Area" localSheetId="1">'Prospective Budgeting'!$A$1:$K$40</definedName>
    <definedName name="Sep">DaysAndWeeks+DATE(CalendarYear,9,1)-WEEKDAY(DATE(CalendarYear,9,1),WeekdayOption)+1</definedName>
    <definedName name="SepSun1">DATEVALUE("9/1/"&amp;'Prospective Budgeting'!$B$1)-WEEKDAY(DATEVALUE("9/1/"&amp;'Prospective Budgeting'!$B$1))+1</definedName>
    <definedName name="WeekdayOption">MATCH(WeekStart,Weekdays,0)+10</definedName>
    <definedName name="Weekdays">{"Monday","Tuesday","Wednesday","Thursday","Friday","Saturday","Sunday"}</definedName>
    <definedName name="WeekStart">'Prospective Budgeting'!$K$1</definedName>
    <definedName name="Year">'Prospective Budgeting'!$B$1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7" i="1"/>
  <c r="K18" i="1"/>
  <c r="K19" i="1"/>
  <c r="C21" i="1"/>
  <c r="E21" i="1"/>
  <c r="F21" i="1"/>
  <c r="G21" i="1"/>
  <c r="H21" i="1"/>
  <c r="I21" i="1"/>
  <c r="D23" i="1"/>
  <c r="E23" i="1"/>
  <c r="F23" i="1"/>
  <c r="G23" i="1"/>
  <c r="H23" i="1"/>
  <c r="I23" i="1"/>
  <c r="K28" i="1"/>
  <c r="K30" i="1" s="1"/>
  <c r="K31" i="1" s="1"/>
  <c r="D31" i="1"/>
  <c r="E31" i="1"/>
  <c r="F31" i="1"/>
  <c r="G31" i="1"/>
  <c r="H31" i="1"/>
  <c r="K21" i="1" l="1"/>
  <c r="K23" i="1" s="1"/>
  <c r="D24" i="1" s="1"/>
  <c r="G2" i="1"/>
  <c r="K39" i="1" l="1"/>
  <c r="D34" i="1" l="1"/>
  <c r="D32" i="1" l="1"/>
  <c r="D35" i="1" s="1"/>
  <c r="D37" i="1" l="1"/>
  <c r="K37" i="1" s="1"/>
  <c r="K38" i="1" s="1"/>
  <c r="D36" i="1"/>
</calcChain>
</file>

<file path=xl/sharedStrings.xml><?xml version="1.0" encoding="utf-8"?>
<sst xmlns="http://schemas.openxmlformats.org/spreadsheetml/2006/main" count="136" uniqueCount="73">
  <si>
    <t>Employee Name</t>
  </si>
  <si>
    <t>Employer:</t>
  </si>
  <si>
    <t>Case #:</t>
  </si>
  <si>
    <t xml:space="preserve">Worker: </t>
  </si>
  <si>
    <t xml:space="preserve"> </t>
  </si>
  <si>
    <t>Action:</t>
  </si>
  <si>
    <t>-</t>
  </si>
  <si>
    <t>Date:</t>
  </si>
  <si>
    <t>Paid on day of action:</t>
  </si>
  <si>
    <t>(x if yes)</t>
  </si>
  <si>
    <t>Frequency (x)</t>
  </si>
  <si>
    <t>Weekly</t>
  </si>
  <si>
    <t>Bi-weekly</t>
  </si>
  <si>
    <t>x</t>
  </si>
  <si>
    <t>Semi-monthly</t>
  </si>
  <si>
    <t>Missing Stub Calculations</t>
  </si>
  <si>
    <t>YTD on stub received after missing</t>
  </si>
  <si>
    <t>Gross from same stub</t>
  </si>
  <si>
    <t>Subtract #1-#2=</t>
  </si>
  <si>
    <t>YTD on stub received before missing</t>
  </si>
  <si>
    <t>Subtract #3-#4=</t>
  </si>
  <si>
    <t>Missing pay stub gross=</t>
  </si>
  <si>
    <t>Salary</t>
  </si>
  <si>
    <t>or Gross</t>
  </si>
  <si>
    <t>Comm/</t>
  </si>
  <si>
    <t>Date Paid</t>
  </si>
  <si>
    <t>Source</t>
  </si>
  <si>
    <t>Hours</t>
  </si>
  <si>
    <t xml:space="preserve">   Wages</t>
  </si>
  <si>
    <t>Reg hours</t>
  </si>
  <si>
    <t>OT hours</t>
  </si>
  <si>
    <t>Other pay type</t>
  </si>
  <si>
    <t>Tips</t>
  </si>
  <si>
    <t>Bonus</t>
  </si>
  <si>
    <t>Average hours per pay period</t>
  </si>
  <si>
    <t>Rate of per hour</t>
  </si>
  <si>
    <t xml:space="preserve">Subtotals: </t>
  </si>
  <si>
    <t>Total per pay period</t>
  </si>
  <si>
    <t>Pretax deductions</t>
  </si>
  <si>
    <t>Type</t>
  </si>
  <si>
    <t>Amount</t>
  </si>
  <si>
    <t>Frequency: bi-weekly,weekly,semi,monthly</t>
  </si>
  <si>
    <t xml:space="preserve">- </t>
  </si>
  <si>
    <t>Individual deductions per month</t>
  </si>
  <si>
    <t>Total deductions per month</t>
  </si>
  <si>
    <t>Deeming Calculations</t>
  </si>
  <si>
    <t>Shelter costs</t>
  </si>
  <si>
    <t>Monthly MA Gross</t>
  </si>
  <si>
    <t>Biweekly pay=x2, weekly= x4</t>
  </si>
  <si>
    <t>Total HH members</t>
  </si>
  <si>
    <t>Monthly Pretax Deductions</t>
  </si>
  <si>
    <t>Total deductions</t>
  </si>
  <si>
    <t>Eligible HH members</t>
  </si>
  <si>
    <t>Monthly Pretax total</t>
  </si>
  <si>
    <t>Total per pay - pretax. Biweekly = x2, weekly = x4</t>
  </si>
  <si>
    <t>FS Income - 20%</t>
  </si>
  <si>
    <t>Monthly Converted Amount (FS,CC,W2)</t>
  </si>
  <si>
    <t>Biweekly pay=x2.15, weekly pay = x4.3</t>
  </si>
  <si>
    <t>FS Deemed income</t>
  </si>
  <si>
    <t>Deemed shelter</t>
  </si>
  <si>
    <t>Converted</t>
  </si>
  <si>
    <t>hours</t>
  </si>
  <si>
    <t>Time</t>
  </si>
  <si>
    <t>in hrs</t>
  </si>
  <si>
    <t>Last 30 days:</t>
  </si>
  <si>
    <t>Enter client's name, employer, case #, Worker XID</t>
  </si>
  <si>
    <t>Select an action item from the drop down menu and the date of the action.  Place an X in the location if client is paid on the date of action.</t>
  </si>
  <si>
    <t xml:space="preserve">Enter pay dates provided, Select a verification source and enter the pay information as provided.  List income as salary if multiple pay rates have been provided.  If pay shows in hours enter </t>
  </si>
  <si>
    <t>Place an (X) in the appropriate pay frequency as provide by the verification.</t>
  </si>
  <si>
    <t>the hours in the field &amp; the converted hours will display in the next column. Enter the rate per hour corresponding to the pay type.</t>
  </si>
  <si>
    <t xml:space="preserve">Complete the pre-tax information in the spaces provided by selecting the item from the drop-down. Remember to enter the frequency for each item. </t>
  </si>
  <si>
    <t xml:space="preserve">If deemed income is needed complete the section provided. </t>
  </si>
  <si>
    <t xml:space="preserve">If there is a missing stub complete the provided section to determine the missing income &amp; list the result in the top section under salary along with the other stubs provided.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</si>
</sst>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"/>
    <numFmt numFmtId="165" formatCode="[h]:mm:ss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>
      <alignment horizontal="center"/>
    </xf>
    <xf numFmtId="164" fontId="1" fillId="0" borderId="0" applyFont="0" applyFill="0" applyBorder="0">
      <alignment horizontal="right"/>
    </xf>
  </cellStyleXfs>
  <cellXfs count="51">
    <xf numFmtId="0" fontId="0" fillId="0" borderId="0" xfId="0"/>
    <xf numFmtId="0" fontId="2" fillId="0" borderId="0" xfId="0" applyFont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4" fontId="2" fillId="0" borderId="3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5" fillId="0" borderId="0" xfId="0" applyFont="1"/>
    <xf numFmtId="1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6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7" xfId="0" applyFont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0" fontId="4" fillId="0" borderId="0" xfId="0" applyFont="1"/>
    <xf numFmtId="0" fontId="4" fillId="0" borderId="1" xfId="0" applyFont="1" applyBorder="1"/>
    <xf numFmtId="0" fontId="2" fillId="0" borderId="0" xfId="0" applyFont="1" applyAlignment="1">
      <alignment horizontal="left"/>
    </xf>
    <xf numFmtId="4" fontId="2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4" fillId="0" borderId="1" xfId="0" quotePrefix="1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/>
    <xf numFmtId="2" fontId="0" fillId="0" borderId="1" xfId="0" applyNumberFormat="1" applyBorder="1" applyProtection="1">
      <protection locked="0"/>
    </xf>
    <xf numFmtId="0" fontId="8" fillId="0" borderId="5" xfId="0" applyFont="1" applyBorder="1"/>
    <xf numFmtId="0" fontId="8" fillId="0" borderId="6" xfId="0" applyFont="1" applyBorder="1"/>
    <xf numFmtId="0" fontId="2" fillId="0" borderId="3" xfId="0" applyFont="1" applyBorder="1"/>
    <xf numFmtId="49" fontId="2" fillId="0" borderId="2" xfId="0" applyNumberFormat="1" applyFont="1" applyBorder="1" applyProtection="1">
      <protection locked="0"/>
    </xf>
    <xf numFmtId="2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6" fillId="0" borderId="9" xfId="0" applyFont="1" applyBorder="1"/>
    <xf numFmtId="0" fontId="2" fillId="0" borderId="12" xfId="0" applyFont="1" applyBorder="1"/>
    <xf numFmtId="0" fontId="4" fillId="0" borderId="5" xfId="0" applyFont="1" applyBorder="1"/>
    <xf numFmtId="0" fontId="7" fillId="0" borderId="5" xfId="0" applyFont="1" applyBorder="1"/>
    <xf numFmtId="0" fontId="4" fillId="0" borderId="9" xfId="0" applyFont="1" applyBorder="1"/>
    <xf numFmtId="0" fontId="4" fillId="0" borderId="2" xfId="0" applyFont="1" applyBorder="1"/>
    <xf numFmtId="0" fontId="3" fillId="0" borderId="11" xfId="0" applyFont="1" applyBorder="1"/>
    <xf numFmtId="0" fontId="4" fillId="0" borderId="12" xfId="0" applyFont="1" applyBorder="1"/>
    <xf numFmtId="0" fontId="4" fillId="0" borderId="10" xfId="0" applyFont="1" applyBorder="1"/>
    <xf numFmtId="0" fontId="9" fillId="0" borderId="2" xfId="0" applyFont="1" applyBorder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1" xfId="0" applyNumberFormat="1" applyBorder="1" applyProtection="1">
      <protection locked="0"/>
    </xf>
  </cellXfs>
  <cellStyles count="3">
    <cellStyle name="Day" xfId="2"/>
    <cellStyle name="Normal" xfId="0" builtinId="0"/>
    <cellStyle name="WeekDa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2</xdr:row>
      <xdr:rowOff>66675</xdr:rowOff>
    </xdr:from>
    <xdr:to>
      <xdr:col>14</xdr:col>
      <xdr:colOff>484622</xdr:colOff>
      <xdr:row>10</xdr:row>
      <xdr:rowOff>28389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046654-CA9F-67C3-5679-EF886D7FBE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90"/>
        <a:stretch/>
      </xdr:blipFill>
      <xdr:spPr>
        <a:xfrm>
          <a:off x="57149" y="447675"/>
          <a:ext cx="8961873" cy="14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12</xdr:row>
      <xdr:rowOff>85725</xdr:rowOff>
    </xdr:from>
    <xdr:to>
      <xdr:col>2</xdr:col>
      <xdr:colOff>361777</xdr:colOff>
      <xdr:row>17</xdr:row>
      <xdr:rowOff>95130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28C7CF-D5E5-6480-8644-977912EB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2371725"/>
          <a:ext cx="1380952" cy="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161925</xdr:rowOff>
    </xdr:from>
    <xdr:to>
      <xdr:col>3</xdr:col>
      <xdr:colOff>333105</xdr:colOff>
      <xdr:row>56</xdr:row>
      <xdr:rowOff>142711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7AE027E-4778-BDF1-68C0-9BE8B9F98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96425"/>
          <a:ext cx="2161905" cy="13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571501</xdr:colOff>
      <xdr:row>50</xdr:row>
      <xdr:rowOff>1</xdr:rowOff>
    </xdr:from>
    <xdr:to>
      <xdr:col>9</xdr:col>
      <xdr:colOff>304801</xdr:colOff>
      <xdr:row>56</xdr:row>
      <xdr:rowOff>152401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A19A6B6-E847-AF5F-3ECF-877A660F57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62945" b="38766"/>
        <a:stretch/>
      </xdr:blipFill>
      <xdr:spPr>
        <a:xfrm>
          <a:off x="2400301" y="9525001"/>
          <a:ext cx="339090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</xdr:col>
      <xdr:colOff>542629</xdr:colOff>
      <xdr:row>65</xdr:row>
      <xdr:rowOff>66500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BF07119-D2BB-76F3-512C-75CE0760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1049000"/>
          <a:ext cx="2371429" cy="14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23</xdr:row>
      <xdr:rowOff>9524</xdr:rowOff>
    </xdr:from>
    <xdr:to>
      <xdr:col>15</xdr:col>
      <xdr:colOff>114299</xdr:colOff>
      <xdr:row>34</xdr:row>
      <xdr:rowOff>171449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899E311-0E5F-4599-5D81-2D4EC0A0E9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912" t="7192" r="1507" b="11633"/>
        <a:stretch/>
      </xdr:blipFill>
      <xdr:spPr>
        <a:xfrm>
          <a:off x="85724" y="4391024"/>
          <a:ext cx="9172575" cy="2257425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123</xdr:row>
      <xdr:rowOff>152401</xdr:rowOff>
    </xdr:from>
    <xdr:to>
      <xdr:col>11</xdr:col>
      <xdr:colOff>552450</xdr:colOff>
      <xdr:row>135</xdr:row>
      <xdr:rowOff>38101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37CB5EC-256A-68FC-DD9A-F9E888E7A3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1796" t="41019" r="47369" b="32711"/>
        <a:stretch/>
      </xdr:blipFill>
      <xdr:spPr>
        <a:xfrm>
          <a:off x="247650" y="23583901"/>
          <a:ext cx="7010400" cy="21717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37</xdr:row>
      <xdr:rowOff>57151</xdr:rowOff>
    </xdr:from>
    <xdr:to>
      <xdr:col>12</xdr:col>
      <xdr:colOff>141952</xdr:colOff>
      <xdr:row>46</xdr:row>
      <xdr:rowOff>95251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1C0CDA4-036B-D9E8-7D65-B8579CA19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t="16002" b="31420"/>
        <a:stretch/>
      </xdr:blipFill>
      <xdr:spPr>
        <a:xfrm>
          <a:off x="76200" y="7105651"/>
          <a:ext cx="7380952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28576</xdr:rowOff>
    </xdr:from>
    <xdr:to>
      <xdr:col>8</xdr:col>
      <xdr:colOff>647700</xdr:colOff>
      <xdr:row>12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03A3ED0-CE53-5729-08E5-9A628AE6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576"/>
          <a:ext cx="7639050" cy="1914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topLeftCell="A34" workbookViewId="0">
      <selection activeCell="A50" sqref="A50"/>
    </sheetView>
  </sheetViews>
  <sheetFormatPr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12" spans="1:1" x14ac:dyDescent="0.25">
      <c r="A12" t="s">
        <v>68</v>
      </c>
    </row>
    <row r="20" spans="1:1" x14ac:dyDescent="0.25">
      <c r="A20" t="s">
        <v>67</v>
      </c>
    </row>
    <row r="21" spans="1:1" x14ac:dyDescent="0.25">
      <c r="A21" t="s">
        <v>69</v>
      </c>
    </row>
    <row r="37" spans="1:1" x14ac:dyDescent="0.25">
      <c r="A37" t="s">
        <v>70</v>
      </c>
    </row>
    <row r="49" spans="1:1" x14ac:dyDescent="0.25">
      <c r="A49" t="s">
        <v>72</v>
      </c>
    </row>
    <row r="58" spans="1:1" x14ac:dyDescent="0.25">
      <c r="A58" t="s">
        <v>71</v>
      </c>
    </row>
  </sheetData>
  <sheetProtection algorithmName="SHA-512" hashValue="NpqKAcWeJaL1fJgYwIFwP86knsKPRJwAIpukUGAl3+IaczzYpqw5y6p1+/XCDFtlDhIN/dIcNuC2JwszdtTbtA==" saltValue="4RkPfgslgNXSIS9i+xGPTg==" spinCount="100000" sheet="1" objects="1" scenarios="1"/>
  <pageMargins left="0.7" right="0.7" top="0.75" bottom="0.75" header="0.3" footer="0.3"/>
  <pageSetup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Normal="100" workbookViewId="0">
      <selection activeCell="K6" sqref="K6"/>
    </sheetView>
  </sheetViews>
  <sheetFormatPr defaultRowHeight="15" x14ac:dyDescent="0.25"/>
  <cols>
    <col min="1" max="1" width="15" customWidth="1"/>
    <col min="2" max="2" width="19.85546875" customWidth="1"/>
    <col min="3" max="3" width="5.7109375" customWidth="1"/>
    <col min="4" max="4" width="9.7109375" customWidth="1"/>
    <col min="5" max="5" width="18.7109375" customWidth="1"/>
    <col min="6" max="6" width="11.42578125" customWidth="1"/>
    <col min="7" max="7" width="16.42578125" customWidth="1"/>
    <col min="8" max="8" width="8" customWidth="1"/>
    <col min="9" max="9" width="11.28515625" customWidth="1"/>
    <col min="10" max="10" width="8.5703125" customWidth="1"/>
    <col min="11" max="11" width="8.85546875" customWidth="1"/>
  </cols>
  <sheetData>
    <row r="1" spans="1:11" x14ac:dyDescent="0.25">
      <c r="A1" s="1" t="s">
        <v>0</v>
      </c>
      <c r="B1" s="2" t="s">
        <v>4</v>
      </c>
      <c r="D1" s="1" t="s">
        <v>1</v>
      </c>
      <c r="E1" s="2" t="s">
        <v>4</v>
      </c>
      <c r="F1" s="1" t="s">
        <v>2</v>
      </c>
      <c r="G1" s="33" t="s">
        <v>4</v>
      </c>
      <c r="H1" s="1" t="s">
        <v>3</v>
      </c>
      <c r="I1" s="2" t="s">
        <v>4</v>
      </c>
      <c r="J1" s="1"/>
      <c r="K1" s="1"/>
    </row>
    <row r="2" spans="1:11" x14ac:dyDescent="0.25">
      <c r="A2" s="1" t="s">
        <v>5</v>
      </c>
      <c r="B2" s="3" t="s">
        <v>6</v>
      </c>
      <c r="D2" s="1" t="s">
        <v>7</v>
      </c>
      <c r="E2" s="4" t="s">
        <v>4</v>
      </c>
      <c r="F2" s="1" t="s">
        <v>64</v>
      </c>
      <c r="G2" s="32" t="e">
        <f>IF(K2="x",TEXT(E2-29,"mm/dd/yy")&amp;"-"&amp;TEXT(E2,"mm/dd/yy"),TEXT(E2-30,"mm/dd/yy")&amp;"-"&amp;TEXT(E2-1,"mm/dd/yy"))</f>
        <v>#VALUE!</v>
      </c>
      <c r="H2" s="1" t="s">
        <v>8</v>
      </c>
      <c r="I2" s="1"/>
      <c r="J2" s="1" t="s">
        <v>9</v>
      </c>
      <c r="K2" s="2" t="s">
        <v>4</v>
      </c>
    </row>
    <row r="3" spans="1:11" x14ac:dyDescent="0.25">
      <c r="A3" s="1"/>
      <c r="B3" s="1"/>
      <c r="D3" s="1"/>
      <c r="E3" s="1"/>
      <c r="F3" s="1"/>
      <c r="G3" s="1"/>
      <c r="I3" s="1"/>
      <c r="J3" s="1"/>
    </row>
    <row r="4" spans="1:11" x14ac:dyDescent="0.25">
      <c r="A4" s="1"/>
      <c r="B4" s="1"/>
      <c r="D4" s="1"/>
      <c r="E4" s="1"/>
      <c r="F4" s="1"/>
      <c r="G4" s="1"/>
      <c r="H4" s="1"/>
    </row>
    <row r="5" spans="1:11" x14ac:dyDescent="0.25">
      <c r="A5" s="1"/>
      <c r="B5" s="1"/>
      <c r="D5" s="1"/>
      <c r="E5" s="1"/>
      <c r="F5" s="1"/>
      <c r="G5" s="1"/>
      <c r="H5" s="1"/>
      <c r="J5" s="48" t="s">
        <v>10</v>
      </c>
      <c r="K5" s="1"/>
    </row>
    <row r="6" spans="1:11" x14ac:dyDescent="0.25">
      <c r="A6" s="1"/>
      <c r="B6" s="1"/>
      <c r="E6" s="1"/>
      <c r="F6" s="1"/>
      <c r="G6" s="1"/>
      <c r="H6" s="1"/>
      <c r="J6" s="49" t="s">
        <v>11</v>
      </c>
      <c r="K6" s="5" t="s">
        <v>13</v>
      </c>
    </row>
    <row r="7" spans="1:11" x14ac:dyDescent="0.25">
      <c r="A7" s="1"/>
      <c r="B7" s="1"/>
      <c r="D7" s="1"/>
      <c r="E7" s="1"/>
      <c r="F7" s="1"/>
      <c r="G7" s="1"/>
      <c r="H7" s="1"/>
      <c r="J7" s="49" t="s">
        <v>12</v>
      </c>
      <c r="K7" s="6"/>
    </row>
    <row r="8" spans="1:11" x14ac:dyDescent="0.25">
      <c r="A8" s="1"/>
      <c r="B8" s="1"/>
      <c r="D8" s="1"/>
      <c r="E8" s="1"/>
      <c r="F8" s="1"/>
      <c r="G8" s="1"/>
      <c r="H8" s="1"/>
      <c r="J8" s="49" t="s">
        <v>14</v>
      </c>
      <c r="K8" s="6" t="s">
        <v>4</v>
      </c>
    </row>
    <row r="9" spans="1:11" x14ac:dyDescent="0.25">
      <c r="A9" s="1"/>
      <c r="B9" s="1"/>
      <c r="D9" s="1"/>
      <c r="E9" s="1"/>
      <c r="F9" s="1"/>
      <c r="G9" s="1"/>
    </row>
    <row r="13" spans="1:11" x14ac:dyDescent="0.25">
      <c r="A13" s="1"/>
      <c r="B13" s="1"/>
      <c r="C13" s="24" t="s">
        <v>22</v>
      </c>
      <c r="D13" s="24" t="s">
        <v>23</v>
      </c>
      <c r="E13" s="19"/>
      <c r="F13" s="24" t="s">
        <v>4</v>
      </c>
      <c r="G13" s="19"/>
      <c r="H13" s="35"/>
      <c r="I13" s="35" t="s">
        <v>24</v>
      </c>
      <c r="J13" s="37" t="s">
        <v>62</v>
      </c>
      <c r="K13" s="37" t="s">
        <v>60</v>
      </c>
    </row>
    <row r="14" spans="1:11" x14ac:dyDescent="0.25">
      <c r="A14" s="7" t="s">
        <v>25</v>
      </c>
      <c r="B14" s="7" t="s">
        <v>26</v>
      </c>
      <c r="C14" s="47" t="s">
        <v>27</v>
      </c>
      <c r="D14" s="47" t="s">
        <v>28</v>
      </c>
      <c r="E14" s="35" t="s">
        <v>29</v>
      </c>
      <c r="F14" s="35" t="s">
        <v>30</v>
      </c>
      <c r="G14" s="35" t="s">
        <v>31</v>
      </c>
      <c r="H14" s="35" t="s">
        <v>32</v>
      </c>
      <c r="I14" s="35" t="s">
        <v>33</v>
      </c>
      <c r="J14" s="35" t="s">
        <v>63</v>
      </c>
      <c r="K14" s="35" t="s">
        <v>61</v>
      </c>
    </row>
    <row r="15" spans="1:11" x14ac:dyDescent="0.25">
      <c r="A15" s="8" t="s">
        <v>4</v>
      </c>
      <c r="B15" s="9" t="s">
        <v>6</v>
      </c>
      <c r="C15" s="29" t="s">
        <v>4</v>
      </c>
      <c r="D15" s="9" t="s">
        <v>4</v>
      </c>
      <c r="E15" s="9" t="s">
        <v>4</v>
      </c>
      <c r="F15" s="9" t="s">
        <v>4</v>
      </c>
      <c r="G15" s="9" t="s">
        <v>4</v>
      </c>
      <c r="H15" s="10" t="s">
        <v>4</v>
      </c>
      <c r="I15" s="27"/>
      <c r="J15" s="50" t="s">
        <v>4</v>
      </c>
      <c r="K15" s="34" t="str">
        <f>IFERROR(J15*24,"")</f>
        <v/>
      </c>
    </row>
    <row r="16" spans="1:11" x14ac:dyDescent="0.25">
      <c r="A16" s="8" t="s">
        <v>4</v>
      </c>
      <c r="B16" s="9" t="s">
        <v>6</v>
      </c>
      <c r="C16" s="2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10"/>
      <c r="I16" s="27"/>
      <c r="J16" s="50" t="s">
        <v>4</v>
      </c>
      <c r="K16" s="34" t="str">
        <f>IFERROR(J16*24,"")</f>
        <v/>
      </c>
    </row>
    <row r="17" spans="1:11" x14ac:dyDescent="0.25">
      <c r="A17" s="8" t="s">
        <v>4</v>
      </c>
      <c r="B17" s="9" t="s">
        <v>4</v>
      </c>
      <c r="C17" s="29" t="s">
        <v>4</v>
      </c>
      <c r="D17" s="9" t="s">
        <v>4</v>
      </c>
      <c r="E17" s="9" t="s">
        <v>4</v>
      </c>
      <c r="F17" s="9" t="s">
        <v>4</v>
      </c>
      <c r="G17" s="9"/>
      <c r="H17" s="10"/>
      <c r="I17" s="27"/>
      <c r="J17" s="50" t="s">
        <v>4</v>
      </c>
      <c r="K17" s="34" t="str">
        <f t="shared" ref="K17:K19" si="0">IFERROR(24*J17,"")</f>
        <v/>
      </c>
    </row>
    <row r="18" spans="1:11" ht="12.95" customHeight="1" x14ac:dyDescent="0.25">
      <c r="A18" s="8" t="s">
        <v>4</v>
      </c>
      <c r="B18" s="9"/>
      <c r="C18" s="29" t="s">
        <v>4</v>
      </c>
      <c r="D18" s="9" t="s">
        <v>4</v>
      </c>
      <c r="E18" s="9" t="s">
        <v>4</v>
      </c>
      <c r="F18" s="9"/>
      <c r="G18" s="9"/>
      <c r="H18" s="10"/>
      <c r="I18" s="27"/>
      <c r="J18" s="50" t="s">
        <v>4</v>
      </c>
      <c r="K18" s="34" t="str">
        <f t="shared" si="0"/>
        <v/>
      </c>
    </row>
    <row r="19" spans="1:11" ht="12.95" customHeight="1" x14ac:dyDescent="0.25">
      <c r="A19" s="8" t="s">
        <v>4</v>
      </c>
      <c r="B19" s="9"/>
      <c r="C19" s="29" t="s">
        <v>4</v>
      </c>
      <c r="D19" s="9"/>
      <c r="E19" s="9"/>
      <c r="F19" s="9"/>
      <c r="G19" s="9"/>
      <c r="H19" s="10"/>
      <c r="I19" s="27" t="s">
        <v>4</v>
      </c>
      <c r="J19" s="50" t="s">
        <v>4</v>
      </c>
      <c r="K19" s="34" t="str">
        <f t="shared" si="0"/>
        <v/>
      </c>
    </row>
    <row r="20" spans="1:11" ht="12.95" customHeight="1" x14ac:dyDescent="0.25">
      <c r="J20" s="1"/>
    </row>
    <row r="21" spans="1:11" ht="12.95" customHeight="1" x14ac:dyDescent="0.25">
      <c r="A21" s="15" t="s">
        <v>34</v>
      </c>
      <c r="B21" s="16"/>
      <c r="C21" s="28">
        <f>IFERROR(ROUND(AVERAGE(C15:C19),2),0)</f>
        <v>0</v>
      </c>
      <c r="D21" s="17"/>
      <c r="E21" s="17">
        <f>IFERROR(ROUND(AVERAGE(E15:E19),2),0)</f>
        <v>0</v>
      </c>
      <c r="F21" s="17">
        <f>IFERROR(ROUND(AVERAGE(F15:F19),2),0)</f>
        <v>0</v>
      </c>
      <c r="G21" s="17">
        <f>IFERROR(ROUND(AVERAGE(G15:G19),2),0)</f>
        <v>0</v>
      </c>
      <c r="H21" s="17">
        <f>IFERROR(ROUND(AVERAGE(H15:H19),2),0)</f>
        <v>0</v>
      </c>
      <c r="I21" s="17">
        <f>IFERROR(ROUND(AVERAGE(I15:I19),2),0)</f>
        <v>0</v>
      </c>
      <c r="J21" s="36"/>
      <c r="K21" s="17">
        <f>IFERROR(ROUND(AVERAGE(K15:K19),2),0)</f>
        <v>0</v>
      </c>
    </row>
    <row r="22" spans="1:11" ht="12.95" customHeight="1" x14ac:dyDescent="0.25">
      <c r="A22" s="15" t="s">
        <v>35</v>
      </c>
      <c r="B22" s="16"/>
      <c r="D22" s="20" t="s">
        <v>4</v>
      </c>
      <c r="E22" s="18" t="s">
        <v>4</v>
      </c>
      <c r="F22" s="18" t="s">
        <v>4</v>
      </c>
      <c r="G22" s="18" t="s">
        <v>4</v>
      </c>
      <c r="H22" s="17"/>
      <c r="I22" s="13"/>
      <c r="J22" s="36"/>
      <c r="K22" s="27" t="s">
        <v>4</v>
      </c>
    </row>
    <row r="23" spans="1:11" ht="12.95" customHeight="1" x14ac:dyDescent="0.25">
      <c r="A23" s="15" t="s">
        <v>36</v>
      </c>
      <c r="B23" s="16"/>
      <c r="D23" s="17">
        <f>IFERROR(ROUND(AVERAGE(D15:D19),2),0)</f>
        <v>0</v>
      </c>
      <c r="E23" s="17">
        <f t="shared" ref="E23:G23" si="1">IFERROR(SUM(E21*E22),0)</f>
        <v>0</v>
      </c>
      <c r="F23" s="17">
        <f>IFERROR(SUM(F21*F22),0)</f>
        <v>0</v>
      </c>
      <c r="G23" s="17">
        <f t="shared" si="1"/>
        <v>0</v>
      </c>
      <c r="H23" s="17">
        <f>IFERROR(ROUND(AVERAGE(H15:H19),2),0)</f>
        <v>0</v>
      </c>
      <c r="I23" s="17">
        <f>IFERROR(ROUND(AVERAGE(I15:I19),2),0)</f>
        <v>0</v>
      </c>
      <c r="J23" s="36"/>
      <c r="K23" s="17">
        <f t="shared" ref="K23" si="2">IFERROR(SUM(K21*K22),0)</f>
        <v>0</v>
      </c>
    </row>
    <row r="24" spans="1:11" ht="12.95" customHeight="1" thickBot="1" x14ac:dyDescent="0.3">
      <c r="A24" s="15" t="s">
        <v>37</v>
      </c>
      <c r="B24" s="16"/>
      <c r="D24" s="17">
        <f>IFERROR(SUM(D23:K23),0)</f>
        <v>0</v>
      </c>
      <c r="E24" s="19"/>
      <c r="F24" s="19"/>
      <c r="G24" s="19"/>
      <c r="H24" s="19"/>
    </row>
    <row r="25" spans="1:11" ht="12.95" customHeight="1" thickTop="1" x14ac:dyDescent="0.25">
      <c r="I25" s="44" t="s">
        <v>15</v>
      </c>
      <c r="J25" s="45"/>
      <c r="K25" s="46"/>
    </row>
    <row r="26" spans="1:11" ht="12.95" customHeight="1" x14ac:dyDescent="0.25">
      <c r="I26" s="30" t="s">
        <v>16</v>
      </c>
      <c r="J26" s="31"/>
      <c r="K26" s="26" t="s">
        <v>4</v>
      </c>
    </row>
    <row r="27" spans="1:11" ht="12.95" customHeight="1" x14ac:dyDescent="0.25">
      <c r="A27" s="15" t="s">
        <v>38</v>
      </c>
      <c r="B27" s="1"/>
      <c r="D27" s="19"/>
      <c r="E27" s="19"/>
      <c r="F27" s="19"/>
      <c r="G27" s="19"/>
      <c r="H27" s="19"/>
      <c r="I27" s="11" t="s">
        <v>17</v>
      </c>
      <c r="J27" s="12"/>
      <c r="K27" s="6" t="s">
        <v>4</v>
      </c>
    </row>
    <row r="28" spans="1:11" ht="12.95" customHeight="1" x14ac:dyDescent="0.25">
      <c r="A28" s="15" t="s">
        <v>39</v>
      </c>
      <c r="B28" s="1"/>
      <c r="D28" s="25" t="s">
        <v>6</v>
      </c>
      <c r="E28" s="9" t="s">
        <v>6</v>
      </c>
      <c r="F28" s="9"/>
      <c r="G28" s="9" t="s">
        <v>4</v>
      </c>
      <c r="H28" s="9" t="s">
        <v>4</v>
      </c>
      <c r="I28" s="11" t="s">
        <v>18</v>
      </c>
      <c r="J28" s="12"/>
      <c r="K28" s="13" t="str">
        <f>IFERROR(SUM(K26-K27),"")</f>
        <v/>
      </c>
    </row>
    <row r="29" spans="1:11" ht="12.95" customHeight="1" x14ac:dyDescent="0.25">
      <c r="A29" s="15" t="s">
        <v>40</v>
      </c>
      <c r="B29" s="1"/>
      <c r="D29" s="18" t="s">
        <v>4</v>
      </c>
      <c r="E29" s="9" t="s">
        <v>4</v>
      </c>
      <c r="F29" s="9" t="s">
        <v>4</v>
      </c>
      <c r="G29" s="9" t="s">
        <v>4</v>
      </c>
      <c r="H29" s="9" t="s">
        <v>4</v>
      </c>
      <c r="I29" s="30" t="s">
        <v>19</v>
      </c>
      <c r="J29" s="12"/>
      <c r="K29" s="6" t="s">
        <v>4</v>
      </c>
    </row>
    <row r="30" spans="1:11" ht="12.95" customHeight="1" x14ac:dyDescent="0.25">
      <c r="A30" s="15" t="s">
        <v>41</v>
      </c>
      <c r="B30" s="1"/>
      <c r="D30" s="9" t="s">
        <v>42</v>
      </c>
      <c r="E30" s="9" t="s">
        <v>6</v>
      </c>
      <c r="F30" s="9"/>
      <c r="G30" s="9" t="s">
        <v>4</v>
      </c>
      <c r="H30" s="9" t="s">
        <v>4</v>
      </c>
      <c r="I30" s="11" t="s">
        <v>20</v>
      </c>
      <c r="J30" s="12"/>
      <c r="K30" s="13" t="str">
        <f>IFERROR(SUM(K28-K29),"")</f>
        <v/>
      </c>
    </row>
    <row r="31" spans="1:11" ht="12.95" customHeight="1" x14ac:dyDescent="0.25">
      <c r="A31" s="15" t="s">
        <v>43</v>
      </c>
      <c r="B31" s="1"/>
      <c r="D31" s="17">
        <f>IFERROR(IF(D30="bi-weekly", D29*2,IF(D30="semi",D29*2,IF(D30="weekly",D29*4,IF(D30="monthly",D29,IF(D30,"",0))))),0)</f>
        <v>0</v>
      </c>
      <c r="E31" s="17">
        <f t="shared" ref="E31:H31" si="3">IFERROR(IF(E30="bi-weekly", E29*2,IF(E30="semi",E29*2,IF(E30="weekly",E29*4,IF(E30="monthly",E29,IF(E30,"",0))))),0)</f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38" t="s">
        <v>21</v>
      </c>
      <c r="J31" s="14"/>
      <c r="K31" s="13" t="str">
        <f>K30</f>
        <v/>
      </c>
    </row>
    <row r="32" spans="1:11" ht="12.95" customHeight="1" thickBot="1" x14ac:dyDescent="0.3">
      <c r="A32" s="15" t="s">
        <v>44</v>
      </c>
      <c r="B32" s="1"/>
      <c r="D32" s="17">
        <f>SUM(D31:H31)</f>
        <v>0</v>
      </c>
      <c r="E32" s="19"/>
      <c r="F32" s="19"/>
      <c r="G32" s="19"/>
    </row>
    <row r="33" spans="1:11" ht="12.95" customHeight="1" thickTop="1" x14ac:dyDescent="0.25">
      <c r="A33" s="15"/>
      <c r="B33" s="1"/>
      <c r="D33" s="1"/>
      <c r="E33" s="1"/>
      <c r="F33" s="1"/>
      <c r="G33" s="1"/>
      <c r="I33" s="44" t="s">
        <v>45</v>
      </c>
      <c r="J33" s="39"/>
      <c r="K33" s="39"/>
    </row>
    <row r="34" spans="1:11" ht="12.95" customHeight="1" x14ac:dyDescent="0.25">
      <c r="A34" s="15" t="s">
        <v>47</v>
      </c>
      <c r="B34" s="21"/>
      <c r="D34" s="22">
        <f>(IF(K6="x",D24*4,IF(K7="x",D24*2,IF(K8="x",D24*2))))</f>
        <v>0</v>
      </c>
      <c r="E34" s="19" t="s">
        <v>48</v>
      </c>
      <c r="F34" s="19"/>
      <c r="G34" s="19"/>
      <c r="I34" s="40" t="s">
        <v>46</v>
      </c>
      <c r="J34" s="19"/>
      <c r="K34" s="6" t="s">
        <v>4</v>
      </c>
    </row>
    <row r="35" spans="1:11" ht="12.95" customHeight="1" x14ac:dyDescent="0.25">
      <c r="A35" s="15" t="s">
        <v>50</v>
      </c>
      <c r="B35" s="21"/>
      <c r="D35" s="22">
        <f>D32</f>
        <v>0</v>
      </c>
      <c r="E35" s="19" t="s">
        <v>51</v>
      </c>
      <c r="F35" s="19"/>
      <c r="G35" s="19"/>
      <c r="I35" s="41" t="s">
        <v>49</v>
      </c>
      <c r="J35" s="19"/>
      <c r="K35" s="6" t="s">
        <v>4</v>
      </c>
    </row>
    <row r="36" spans="1:11" ht="12.95" customHeight="1" x14ac:dyDescent="0.25">
      <c r="A36" s="15" t="s">
        <v>53</v>
      </c>
      <c r="B36" s="21"/>
      <c r="D36" s="22">
        <f>SUM(D34-D35)</f>
        <v>0</v>
      </c>
      <c r="E36" s="19" t="s">
        <v>54</v>
      </c>
      <c r="F36" s="19"/>
      <c r="G36" s="19"/>
      <c r="I36" s="40" t="s">
        <v>52</v>
      </c>
      <c r="J36" s="19"/>
      <c r="K36" s="6" t="s">
        <v>4</v>
      </c>
    </row>
    <row r="37" spans="1:11" ht="12.95" customHeight="1" x14ac:dyDescent="0.25">
      <c r="A37" s="15" t="s">
        <v>56</v>
      </c>
      <c r="B37" s="21"/>
      <c r="D37" s="22">
        <f>IF(K6="x", D24*4.3,IF(K7="x", D24*2.15,IF(K8="x",D24*2)))</f>
        <v>0</v>
      </c>
      <c r="E37" s="19" t="s">
        <v>57</v>
      </c>
      <c r="F37" s="19"/>
      <c r="G37" s="19"/>
      <c r="I37" s="40" t="s">
        <v>55</v>
      </c>
      <c r="J37" s="19"/>
      <c r="K37" s="22">
        <f>D37*(1-0.2)</f>
        <v>0</v>
      </c>
    </row>
    <row r="38" spans="1:11" ht="12.95" customHeight="1" x14ac:dyDescent="0.25">
      <c r="I38" s="40" t="s">
        <v>58</v>
      </c>
      <c r="J38" s="19"/>
      <c r="K38" s="22">
        <f>IFERROR(K36*(K37/K35),0)</f>
        <v>0</v>
      </c>
    </row>
    <row r="39" spans="1:11" ht="12.95" customHeight="1" x14ac:dyDescent="0.25">
      <c r="I39" s="42" t="s">
        <v>59</v>
      </c>
      <c r="J39" s="43"/>
      <c r="K39" s="22">
        <f>IFERROR(K36*(K34/K35),0)</f>
        <v>0</v>
      </c>
    </row>
    <row r="42" spans="1:11" x14ac:dyDescent="0.25">
      <c r="A42" s="15"/>
      <c r="D42" s="23"/>
    </row>
  </sheetData>
  <sheetProtection algorithmName="SHA-512" hashValue="frRmdbZD+m26SRYQs7dqP/k73KkAAWrT1dPlI8YA6WsVN/9aon4YspoMxIqiX4j6Be67SNCfbXtWT/DWr+f8+g==" saltValue="A33UMZbEEMGnE/gmLr6RYQ==" spinCount="100000" sheet="1" objects="1" selectLockedCells="1"/>
  <dataValidations count="7">
    <dataValidation type="list" allowBlank="1" showInputMessage="1" showErrorMessage="1" sqref="C2">
      <formula1>"-,Intake, Renewal, SMRF,Change"</formula1>
    </dataValidation>
    <dataValidation type="list" allowBlank="1" showInputMessage="1" showErrorMessage="1" sqref="B15:B19">
      <formula1>"-,Paystubs, Work#,Employer Record, FDSH"</formula1>
    </dataValidation>
    <dataValidation type="list" allowBlank="1" showInputMessage="1" showErrorMessage="1" sqref="E28:H28">
      <formula1>"-,Health Ins, Health savings,Life ins,Parking, Retirement, Flex, Other"</formula1>
    </dataValidation>
    <dataValidation type="list" allowBlank="1" showInputMessage="1" showErrorMessage="1" sqref="E30:H30">
      <formula1>"-,bi-weekly,weekly,semi,monthly"</formula1>
    </dataValidation>
    <dataValidation type="list" showInputMessage="1" showErrorMessage="1" sqref="D28">
      <formula1>"-,Health Ins, Health savings,Life ins,Parking, Retirement, Flex, Other"</formula1>
    </dataValidation>
    <dataValidation type="list" showInputMessage="1" showErrorMessage="1" sqref="D30">
      <formula1>"- ,bi-weekly,weekly,semi,monthly"</formula1>
    </dataValidation>
    <dataValidation type="list" allowBlank="1" showInputMessage="1" showErrorMessage="1" sqref="B2">
      <formula1>"-,Intake, Renewal, SMRF,Change, Received"</formula1>
    </dataValidation>
  </dataValidations>
  <pageMargins left="0.25" right="0.25" top="0.5" bottom="0.25" header="0.3" footer="0"/>
  <pageSetup orientation="landscape" r:id="rId1"/>
  <headerFooter>
    <oddHeader>&amp;CDocumentation of Prospective Earned Income&amp;REI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Directions</vt:lpstr>
      <vt:lpstr>Prospective Budgeting</vt:lpstr>
      <vt:lpstr>CalendarYear</vt:lpstr>
      <vt:lpstr>'Prospective Budgeting'!Print_Area</vt:lpstr>
      <vt:lpstr>WeekStart</vt:lpstr>
      <vt:lpstr>Year</vt:lpstr>
    </vt:vector>
  </TitlesOfParts>
  <Manager/>
  <Company>Rock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DILLAVOU</dc:creator>
  <cp:keywords/>
  <dc:description/>
  <cp:lastModifiedBy>Esterrich, Antonio</cp:lastModifiedBy>
  <cp:revision/>
  <cp:lastPrinted>2023-11-14T21:56:51Z</cp:lastPrinted>
  <dcterms:created xsi:type="dcterms:W3CDTF">2017-11-16T18:49:16Z</dcterms:created>
  <dcterms:modified xsi:type="dcterms:W3CDTF">2024-01-17T20:26:54Z</dcterms:modified>
  <cp:category/>
  <cp:contentStatus/>
</cp:coreProperties>
</file>